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arahI\"/>
    </mc:Choice>
  </mc:AlternateContent>
  <xr:revisionPtr revIDLastSave="0" documentId="8_{66662EB2-6A6E-457B-9D92-87B9839B60F4}" xr6:coauthVersionLast="40" xr6:coauthVersionMax="40" xr10:uidLastSave="{00000000-0000-0000-0000-000000000000}"/>
  <bookViews>
    <workbookView xWindow="0" yWindow="0" windowWidth="28800" windowHeight="11625" xr2:uid="{B131E373-DFB4-4E3D-B953-78EA11E92B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C43" i="1"/>
  <c r="E42" i="1"/>
  <c r="H42" i="1" s="1"/>
  <c r="H41" i="1"/>
  <c r="G41" i="1"/>
  <c r="E41" i="1"/>
  <c r="F41" i="1" s="1"/>
  <c r="E40" i="1"/>
  <c r="H40" i="1" s="1"/>
  <c r="H39" i="1"/>
  <c r="G39" i="1"/>
  <c r="E39" i="1"/>
  <c r="F39" i="1" s="1"/>
  <c r="E38" i="1"/>
  <c r="H38" i="1" s="1"/>
  <c r="H37" i="1"/>
  <c r="G37" i="1"/>
  <c r="E37" i="1"/>
  <c r="F37" i="1" s="1"/>
  <c r="E36" i="1"/>
  <c r="H36" i="1" s="1"/>
  <c r="H35" i="1"/>
  <c r="G35" i="1"/>
  <c r="E35" i="1"/>
  <c r="F35" i="1" s="1"/>
  <c r="E34" i="1"/>
  <c r="H34" i="1" s="1"/>
  <c r="H33" i="1"/>
  <c r="G33" i="1"/>
  <c r="E33" i="1"/>
  <c r="F33" i="1" s="1"/>
  <c r="E32" i="1"/>
  <c r="H32" i="1" s="1"/>
  <c r="H31" i="1"/>
  <c r="G31" i="1"/>
  <c r="E31" i="1"/>
  <c r="F31" i="1" s="1"/>
  <c r="E30" i="1"/>
  <c r="H30" i="1" s="1"/>
  <c r="H29" i="1"/>
  <c r="G29" i="1"/>
  <c r="E29" i="1"/>
  <c r="F29" i="1" s="1"/>
  <c r="E28" i="1"/>
  <c r="H28" i="1" s="1"/>
  <c r="H27" i="1"/>
  <c r="G27" i="1"/>
  <c r="E27" i="1"/>
  <c r="F27" i="1" s="1"/>
  <c r="E26" i="1"/>
  <c r="H26" i="1" s="1"/>
  <c r="H25" i="1"/>
  <c r="G25" i="1"/>
  <c r="E25" i="1"/>
  <c r="F25" i="1" s="1"/>
  <c r="E24" i="1"/>
  <c r="H24" i="1" s="1"/>
  <c r="H23" i="1"/>
  <c r="G23" i="1"/>
  <c r="E23" i="1"/>
  <c r="F23" i="1" s="1"/>
  <c r="E22" i="1"/>
  <c r="H22" i="1" s="1"/>
  <c r="H21" i="1"/>
  <c r="G21" i="1"/>
  <c r="E21" i="1"/>
  <c r="F21" i="1" s="1"/>
  <c r="E20" i="1"/>
  <c r="H20" i="1" s="1"/>
  <c r="H19" i="1"/>
  <c r="G19" i="1"/>
  <c r="E19" i="1"/>
  <c r="F19" i="1" s="1"/>
  <c r="E18" i="1"/>
  <c r="H18" i="1" s="1"/>
  <c r="H17" i="1"/>
  <c r="G17" i="1"/>
  <c r="E17" i="1"/>
  <c r="F17" i="1" s="1"/>
  <c r="E16" i="1"/>
  <c r="H16" i="1" s="1"/>
  <c r="H15" i="1"/>
  <c r="G15" i="1"/>
  <c r="E15" i="1"/>
  <c r="F15" i="1" s="1"/>
  <c r="H43" i="1" l="1"/>
  <c r="D10" i="1" s="1"/>
  <c r="F16" i="1"/>
  <c r="F43" i="1" s="1"/>
  <c r="B10" i="1" s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G16" i="1"/>
  <c r="G43" i="1" s="1"/>
  <c r="C10" i="1" s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</calcChain>
</file>

<file path=xl/sharedStrings.xml><?xml version="1.0" encoding="utf-8"?>
<sst xmlns="http://schemas.openxmlformats.org/spreadsheetml/2006/main" count="47" uniqueCount="46">
  <si>
    <t>Groundwater availability</t>
  </si>
  <si>
    <t>Source data for indicator graph</t>
  </si>
  <si>
    <t>Data were collected from 1988 to 2019 for the Waikato region.</t>
  </si>
  <si>
    <t>The location of the aquifers can be seen at http://www.waikatoregion.govt.nz/Council/Policy-and-plans/Rules-and-regulation/Regional-Plan/Waikato-Regional-Plan/3-Water-Module/33-Water-Takes/Water-allocation-maps/</t>
  </si>
  <si>
    <t>Percentage of investigated areas with low, medium or high ground water use</t>
  </si>
  <si>
    <t>Low (&lt;10%)</t>
  </si>
  <si>
    <t>medium (10%-30%)</t>
  </si>
  <si>
    <t>high (&gt;30%)</t>
  </si>
  <si>
    <t>Waikato region</t>
  </si>
  <si>
    <t>Areas in the Waikato region</t>
  </si>
  <si>
    <t>Areas investigated</t>
  </si>
  <si>
    <t>MANAGEMENT_LEVEL</t>
  </si>
  <si>
    <t>AREA_HA</t>
  </si>
  <si>
    <t>SUM_AUTH_TOT_M3YR</t>
  </si>
  <si>
    <t>% allocated</t>
  </si>
  <si>
    <t>Medium (10%-30%)</t>
  </si>
  <si>
    <t>High (&gt;30%)</t>
  </si>
  <si>
    <t>Cooks Beach</t>
  </si>
  <si>
    <t>Hahei</t>
  </si>
  <si>
    <t>Hamilton Basin - North</t>
  </si>
  <si>
    <t>Hamilton Basin - South</t>
  </si>
  <si>
    <t>Hamilton Basin - West</t>
  </si>
  <si>
    <t>Kuaotunu West</t>
  </si>
  <si>
    <t>Matarangi</t>
  </si>
  <si>
    <t>Northern Hauraki</t>
  </si>
  <si>
    <t>Opoutere</t>
  </si>
  <si>
    <t>Pauanui</t>
  </si>
  <si>
    <t>Pukekawa</t>
  </si>
  <si>
    <t>Pukekohe</t>
  </si>
  <si>
    <t>Putaruru</t>
  </si>
  <si>
    <t>Reporoa Basin - East of Waikato River</t>
  </si>
  <si>
    <t>Reporoa Basin - Torepatutahi Discharge Zone</t>
  </si>
  <si>
    <t>Reporoa Basin - Torepatutahi Recharge Zone</t>
  </si>
  <si>
    <t>Reporoa Basin - West of Waikato River</t>
  </si>
  <si>
    <t>Southern Hauraki</t>
  </si>
  <si>
    <t>Taupo Township</t>
  </si>
  <si>
    <t>Tokoroa/Kinleith</t>
  </si>
  <si>
    <t>Waihi Basin</t>
  </si>
  <si>
    <t>Waipa</t>
  </si>
  <si>
    <t>Waiuku - Discharge Zone</t>
  </si>
  <si>
    <t>Waiuku - Recharge Zone</t>
  </si>
  <si>
    <t>Whangamata</t>
  </si>
  <si>
    <t>Whangamata - Moana Point</t>
  </si>
  <si>
    <t>Whangapoua</t>
  </si>
  <si>
    <t>Whiritoa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</si>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</sst>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"/>
    <numFmt numFmtId="166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3" fillId="0" borderId="0" xfId="2" applyAlignment="1" applyProtection="1">
      <alignment horizontal="left"/>
    </xf>
    <xf numFmtId="16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9" fontId="1" fillId="0" borderId="0" xfId="1" applyFont="1"/>
    <xf numFmtId="10" fontId="1" fillId="0" borderId="0" xfId="1" applyNumberFormat="1" applyFont="1"/>
    <xf numFmtId="165" fontId="0" fillId="0" borderId="0" xfId="0" applyNumberFormat="1"/>
    <xf numFmtId="2" fontId="0" fillId="0" borderId="0" xfId="0" applyNumberFormat="1"/>
    <xf numFmtId="166" fontId="1" fillId="0" borderId="0" xfId="1" applyNumberFormat="1" applyFont="1"/>
    <xf numFmtId="9" fontId="1" fillId="0" borderId="0" xfId="1" applyFont="1" applyFill="1"/>
    <xf numFmtId="10" fontId="1" fillId="0" borderId="0" xfId="1" applyNumberFormat="1" applyFont="1" applyFill="1"/>
    <xf numFmtId="164" fontId="2" fillId="0" borderId="0" xfId="1" applyNumberFormat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aikatoregion.govt.nz/Council/Policy-and-plans/Rules-and-regulation/Regional-Plan/Waikato-Regional-Plan/3-Water-Module/33-Water-Takes/Water-allocation-ma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D366-9AE2-490F-B501-F23A2C840F63}">
  <dimension ref="A1:L43"/>
  <sheetViews>
    <sheetView tabSelected="1" workbookViewId="0">
      <selection activeCell="C10" sqref="C10"/>
    </sheetView>
  </sheetViews>
  <sheetFormatPr defaultRowHeight="15" x14ac:dyDescent="0.25"/>
  <cols>
    <col min="1" max="1" width="50" customWidth="1"/>
    <col min="2" max="2" width="11.7109375" bestFit="1" customWidth="1"/>
    <col min="3" max="3" width="19.85546875" bestFit="1" customWidth="1"/>
    <col min="4" max="4" width="12.28515625" bestFit="1" customWidth="1"/>
    <col min="6" max="6" width="29" customWidth="1"/>
    <col min="7" max="7" width="26.140625" customWidth="1"/>
    <col min="8" max="8" width="11.5703125" bestFit="1" customWidth="1"/>
    <col min="9" max="9" width="12.28515625" customWidth="1"/>
    <col min="10" max="10" width="10.42578125" customWidth="1"/>
    <col min="11" max="11" width="12.42578125" customWidth="1"/>
    <col min="12" max="12" width="10.28515625" bestFit="1" customWidth="1"/>
    <col min="14" max="14" width="12.140625" bestFit="1" customWidth="1"/>
    <col min="257" max="257" width="50" customWidth="1"/>
    <col min="258" max="258" width="11.7109375" bestFit="1" customWidth="1"/>
    <col min="259" max="259" width="19.85546875" bestFit="1" customWidth="1"/>
    <col min="260" max="260" width="12.28515625" bestFit="1" customWidth="1"/>
    <col min="262" max="262" width="29" customWidth="1"/>
    <col min="263" max="263" width="26.140625" customWidth="1"/>
    <col min="264" max="264" width="11.5703125" bestFit="1" customWidth="1"/>
    <col min="265" max="265" width="12.28515625" customWidth="1"/>
    <col min="266" max="266" width="10.42578125" customWidth="1"/>
    <col min="267" max="267" width="12.42578125" customWidth="1"/>
    <col min="268" max="268" width="10.28515625" bestFit="1" customWidth="1"/>
    <col min="270" max="270" width="12.140625" bestFit="1" customWidth="1"/>
    <col min="513" max="513" width="50" customWidth="1"/>
    <col min="514" max="514" width="11.7109375" bestFit="1" customWidth="1"/>
    <col min="515" max="515" width="19.85546875" bestFit="1" customWidth="1"/>
    <col min="516" max="516" width="12.28515625" bestFit="1" customWidth="1"/>
    <col min="518" max="518" width="29" customWidth="1"/>
    <col min="519" max="519" width="26.140625" customWidth="1"/>
    <col min="520" max="520" width="11.5703125" bestFit="1" customWidth="1"/>
    <col min="521" max="521" width="12.28515625" customWidth="1"/>
    <col min="522" max="522" width="10.42578125" customWidth="1"/>
    <col min="523" max="523" width="12.42578125" customWidth="1"/>
    <col min="524" max="524" width="10.28515625" bestFit="1" customWidth="1"/>
    <col min="526" max="526" width="12.140625" bestFit="1" customWidth="1"/>
    <col min="769" max="769" width="50" customWidth="1"/>
    <col min="770" max="770" width="11.7109375" bestFit="1" customWidth="1"/>
    <col min="771" max="771" width="19.85546875" bestFit="1" customWidth="1"/>
    <col min="772" max="772" width="12.28515625" bestFit="1" customWidth="1"/>
    <col min="774" max="774" width="29" customWidth="1"/>
    <col min="775" max="775" width="26.140625" customWidth="1"/>
    <col min="776" max="776" width="11.5703125" bestFit="1" customWidth="1"/>
    <col min="777" max="777" width="12.28515625" customWidth="1"/>
    <col min="778" max="778" width="10.42578125" customWidth="1"/>
    <col min="779" max="779" width="12.42578125" customWidth="1"/>
    <col min="780" max="780" width="10.28515625" bestFit="1" customWidth="1"/>
    <col min="782" max="782" width="12.140625" bestFit="1" customWidth="1"/>
    <col min="1025" max="1025" width="50" customWidth="1"/>
    <col min="1026" max="1026" width="11.7109375" bestFit="1" customWidth="1"/>
    <col min="1027" max="1027" width="19.85546875" bestFit="1" customWidth="1"/>
    <col min="1028" max="1028" width="12.28515625" bestFit="1" customWidth="1"/>
    <col min="1030" max="1030" width="29" customWidth="1"/>
    <col min="1031" max="1031" width="26.140625" customWidth="1"/>
    <col min="1032" max="1032" width="11.5703125" bestFit="1" customWidth="1"/>
    <col min="1033" max="1033" width="12.28515625" customWidth="1"/>
    <col min="1034" max="1034" width="10.42578125" customWidth="1"/>
    <col min="1035" max="1035" width="12.42578125" customWidth="1"/>
    <col min="1036" max="1036" width="10.28515625" bestFit="1" customWidth="1"/>
    <col min="1038" max="1038" width="12.140625" bestFit="1" customWidth="1"/>
    <col min="1281" max="1281" width="50" customWidth="1"/>
    <col min="1282" max="1282" width="11.7109375" bestFit="1" customWidth="1"/>
    <col min="1283" max="1283" width="19.85546875" bestFit="1" customWidth="1"/>
    <col min="1284" max="1284" width="12.28515625" bestFit="1" customWidth="1"/>
    <col min="1286" max="1286" width="29" customWidth="1"/>
    <col min="1287" max="1287" width="26.140625" customWidth="1"/>
    <col min="1288" max="1288" width="11.5703125" bestFit="1" customWidth="1"/>
    <col min="1289" max="1289" width="12.28515625" customWidth="1"/>
    <col min="1290" max="1290" width="10.42578125" customWidth="1"/>
    <col min="1291" max="1291" width="12.42578125" customWidth="1"/>
    <col min="1292" max="1292" width="10.28515625" bestFit="1" customWidth="1"/>
    <col min="1294" max="1294" width="12.140625" bestFit="1" customWidth="1"/>
    <col min="1537" max="1537" width="50" customWidth="1"/>
    <col min="1538" max="1538" width="11.7109375" bestFit="1" customWidth="1"/>
    <col min="1539" max="1539" width="19.85546875" bestFit="1" customWidth="1"/>
    <col min="1540" max="1540" width="12.28515625" bestFit="1" customWidth="1"/>
    <col min="1542" max="1542" width="29" customWidth="1"/>
    <col min="1543" max="1543" width="26.140625" customWidth="1"/>
    <col min="1544" max="1544" width="11.5703125" bestFit="1" customWidth="1"/>
    <col min="1545" max="1545" width="12.28515625" customWidth="1"/>
    <col min="1546" max="1546" width="10.42578125" customWidth="1"/>
    <col min="1547" max="1547" width="12.42578125" customWidth="1"/>
    <col min="1548" max="1548" width="10.28515625" bestFit="1" customWidth="1"/>
    <col min="1550" max="1550" width="12.140625" bestFit="1" customWidth="1"/>
    <col min="1793" max="1793" width="50" customWidth="1"/>
    <col min="1794" max="1794" width="11.7109375" bestFit="1" customWidth="1"/>
    <col min="1795" max="1795" width="19.85546875" bestFit="1" customWidth="1"/>
    <col min="1796" max="1796" width="12.28515625" bestFit="1" customWidth="1"/>
    <col min="1798" max="1798" width="29" customWidth="1"/>
    <col min="1799" max="1799" width="26.140625" customWidth="1"/>
    <col min="1800" max="1800" width="11.5703125" bestFit="1" customWidth="1"/>
    <col min="1801" max="1801" width="12.28515625" customWidth="1"/>
    <col min="1802" max="1802" width="10.42578125" customWidth="1"/>
    <col min="1803" max="1803" width="12.42578125" customWidth="1"/>
    <col min="1804" max="1804" width="10.28515625" bestFit="1" customWidth="1"/>
    <col min="1806" max="1806" width="12.140625" bestFit="1" customWidth="1"/>
    <col min="2049" max="2049" width="50" customWidth="1"/>
    <col min="2050" max="2050" width="11.7109375" bestFit="1" customWidth="1"/>
    <col min="2051" max="2051" width="19.85546875" bestFit="1" customWidth="1"/>
    <col min="2052" max="2052" width="12.28515625" bestFit="1" customWidth="1"/>
    <col min="2054" max="2054" width="29" customWidth="1"/>
    <col min="2055" max="2055" width="26.140625" customWidth="1"/>
    <col min="2056" max="2056" width="11.5703125" bestFit="1" customWidth="1"/>
    <col min="2057" max="2057" width="12.28515625" customWidth="1"/>
    <col min="2058" max="2058" width="10.42578125" customWidth="1"/>
    <col min="2059" max="2059" width="12.42578125" customWidth="1"/>
    <col min="2060" max="2060" width="10.28515625" bestFit="1" customWidth="1"/>
    <col min="2062" max="2062" width="12.140625" bestFit="1" customWidth="1"/>
    <col min="2305" max="2305" width="50" customWidth="1"/>
    <col min="2306" max="2306" width="11.7109375" bestFit="1" customWidth="1"/>
    <col min="2307" max="2307" width="19.85546875" bestFit="1" customWidth="1"/>
    <col min="2308" max="2308" width="12.28515625" bestFit="1" customWidth="1"/>
    <col min="2310" max="2310" width="29" customWidth="1"/>
    <col min="2311" max="2311" width="26.140625" customWidth="1"/>
    <col min="2312" max="2312" width="11.5703125" bestFit="1" customWidth="1"/>
    <col min="2313" max="2313" width="12.28515625" customWidth="1"/>
    <col min="2314" max="2314" width="10.42578125" customWidth="1"/>
    <col min="2315" max="2315" width="12.42578125" customWidth="1"/>
    <col min="2316" max="2316" width="10.28515625" bestFit="1" customWidth="1"/>
    <col min="2318" max="2318" width="12.140625" bestFit="1" customWidth="1"/>
    <col min="2561" max="2561" width="50" customWidth="1"/>
    <col min="2562" max="2562" width="11.7109375" bestFit="1" customWidth="1"/>
    <col min="2563" max="2563" width="19.85546875" bestFit="1" customWidth="1"/>
    <col min="2564" max="2564" width="12.28515625" bestFit="1" customWidth="1"/>
    <col min="2566" max="2566" width="29" customWidth="1"/>
    <col min="2567" max="2567" width="26.140625" customWidth="1"/>
    <col min="2568" max="2568" width="11.5703125" bestFit="1" customWidth="1"/>
    <col min="2569" max="2569" width="12.28515625" customWidth="1"/>
    <col min="2570" max="2570" width="10.42578125" customWidth="1"/>
    <col min="2571" max="2571" width="12.42578125" customWidth="1"/>
    <col min="2572" max="2572" width="10.28515625" bestFit="1" customWidth="1"/>
    <col min="2574" max="2574" width="12.140625" bestFit="1" customWidth="1"/>
    <col min="2817" max="2817" width="50" customWidth="1"/>
    <col min="2818" max="2818" width="11.7109375" bestFit="1" customWidth="1"/>
    <col min="2819" max="2819" width="19.85546875" bestFit="1" customWidth="1"/>
    <col min="2820" max="2820" width="12.28515625" bestFit="1" customWidth="1"/>
    <col min="2822" max="2822" width="29" customWidth="1"/>
    <col min="2823" max="2823" width="26.140625" customWidth="1"/>
    <col min="2824" max="2824" width="11.5703125" bestFit="1" customWidth="1"/>
    <col min="2825" max="2825" width="12.28515625" customWidth="1"/>
    <col min="2826" max="2826" width="10.42578125" customWidth="1"/>
    <col min="2827" max="2827" width="12.42578125" customWidth="1"/>
    <col min="2828" max="2828" width="10.28515625" bestFit="1" customWidth="1"/>
    <col min="2830" max="2830" width="12.140625" bestFit="1" customWidth="1"/>
    <col min="3073" max="3073" width="50" customWidth="1"/>
    <col min="3074" max="3074" width="11.7109375" bestFit="1" customWidth="1"/>
    <col min="3075" max="3075" width="19.85546875" bestFit="1" customWidth="1"/>
    <col min="3076" max="3076" width="12.28515625" bestFit="1" customWidth="1"/>
    <col min="3078" max="3078" width="29" customWidth="1"/>
    <col min="3079" max="3079" width="26.140625" customWidth="1"/>
    <col min="3080" max="3080" width="11.5703125" bestFit="1" customWidth="1"/>
    <col min="3081" max="3081" width="12.28515625" customWidth="1"/>
    <col min="3082" max="3082" width="10.42578125" customWidth="1"/>
    <col min="3083" max="3083" width="12.42578125" customWidth="1"/>
    <col min="3084" max="3084" width="10.28515625" bestFit="1" customWidth="1"/>
    <col min="3086" max="3086" width="12.140625" bestFit="1" customWidth="1"/>
    <col min="3329" max="3329" width="50" customWidth="1"/>
    <col min="3330" max="3330" width="11.7109375" bestFit="1" customWidth="1"/>
    <col min="3331" max="3331" width="19.85546875" bestFit="1" customWidth="1"/>
    <col min="3332" max="3332" width="12.28515625" bestFit="1" customWidth="1"/>
    <col min="3334" max="3334" width="29" customWidth="1"/>
    <col min="3335" max="3335" width="26.140625" customWidth="1"/>
    <col min="3336" max="3336" width="11.5703125" bestFit="1" customWidth="1"/>
    <col min="3337" max="3337" width="12.28515625" customWidth="1"/>
    <col min="3338" max="3338" width="10.42578125" customWidth="1"/>
    <col min="3339" max="3339" width="12.42578125" customWidth="1"/>
    <col min="3340" max="3340" width="10.28515625" bestFit="1" customWidth="1"/>
    <col min="3342" max="3342" width="12.140625" bestFit="1" customWidth="1"/>
    <col min="3585" max="3585" width="50" customWidth="1"/>
    <col min="3586" max="3586" width="11.7109375" bestFit="1" customWidth="1"/>
    <col min="3587" max="3587" width="19.85546875" bestFit="1" customWidth="1"/>
    <col min="3588" max="3588" width="12.28515625" bestFit="1" customWidth="1"/>
    <col min="3590" max="3590" width="29" customWidth="1"/>
    <col min="3591" max="3591" width="26.140625" customWidth="1"/>
    <col min="3592" max="3592" width="11.5703125" bestFit="1" customWidth="1"/>
    <col min="3593" max="3593" width="12.28515625" customWidth="1"/>
    <col min="3594" max="3594" width="10.42578125" customWidth="1"/>
    <col min="3595" max="3595" width="12.42578125" customWidth="1"/>
    <col min="3596" max="3596" width="10.28515625" bestFit="1" customWidth="1"/>
    <col min="3598" max="3598" width="12.140625" bestFit="1" customWidth="1"/>
    <col min="3841" max="3841" width="50" customWidth="1"/>
    <col min="3842" max="3842" width="11.7109375" bestFit="1" customWidth="1"/>
    <col min="3843" max="3843" width="19.85546875" bestFit="1" customWidth="1"/>
    <col min="3844" max="3844" width="12.28515625" bestFit="1" customWidth="1"/>
    <col min="3846" max="3846" width="29" customWidth="1"/>
    <col min="3847" max="3847" width="26.140625" customWidth="1"/>
    <col min="3848" max="3848" width="11.5703125" bestFit="1" customWidth="1"/>
    <col min="3849" max="3849" width="12.28515625" customWidth="1"/>
    <col min="3850" max="3850" width="10.42578125" customWidth="1"/>
    <col min="3851" max="3851" width="12.42578125" customWidth="1"/>
    <col min="3852" max="3852" width="10.28515625" bestFit="1" customWidth="1"/>
    <col min="3854" max="3854" width="12.140625" bestFit="1" customWidth="1"/>
    <col min="4097" max="4097" width="50" customWidth="1"/>
    <col min="4098" max="4098" width="11.7109375" bestFit="1" customWidth="1"/>
    <col min="4099" max="4099" width="19.85546875" bestFit="1" customWidth="1"/>
    <col min="4100" max="4100" width="12.28515625" bestFit="1" customWidth="1"/>
    <col min="4102" max="4102" width="29" customWidth="1"/>
    <col min="4103" max="4103" width="26.140625" customWidth="1"/>
    <col min="4104" max="4104" width="11.5703125" bestFit="1" customWidth="1"/>
    <col min="4105" max="4105" width="12.28515625" customWidth="1"/>
    <col min="4106" max="4106" width="10.42578125" customWidth="1"/>
    <col min="4107" max="4107" width="12.42578125" customWidth="1"/>
    <col min="4108" max="4108" width="10.28515625" bestFit="1" customWidth="1"/>
    <col min="4110" max="4110" width="12.140625" bestFit="1" customWidth="1"/>
    <col min="4353" max="4353" width="50" customWidth="1"/>
    <col min="4354" max="4354" width="11.7109375" bestFit="1" customWidth="1"/>
    <col min="4355" max="4355" width="19.85546875" bestFit="1" customWidth="1"/>
    <col min="4356" max="4356" width="12.28515625" bestFit="1" customWidth="1"/>
    <col min="4358" max="4358" width="29" customWidth="1"/>
    <col min="4359" max="4359" width="26.140625" customWidth="1"/>
    <col min="4360" max="4360" width="11.5703125" bestFit="1" customWidth="1"/>
    <col min="4361" max="4361" width="12.28515625" customWidth="1"/>
    <col min="4362" max="4362" width="10.42578125" customWidth="1"/>
    <col min="4363" max="4363" width="12.42578125" customWidth="1"/>
    <col min="4364" max="4364" width="10.28515625" bestFit="1" customWidth="1"/>
    <col min="4366" max="4366" width="12.140625" bestFit="1" customWidth="1"/>
    <col min="4609" max="4609" width="50" customWidth="1"/>
    <col min="4610" max="4610" width="11.7109375" bestFit="1" customWidth="1"/>
    <col min="4611" max="4611" width="19.85546875" bestFit="1" customWidth="1"/>
    <col min="4612" max="4612" width="12.28515625" bestFit="1" customWidth="1"/>
    <col min="4614" max="4614" width="29" customWidth="1"/>
    <col min="4615" max="4615" width="26.140625" customWidth="1"/>
    <col min="4616" max="4616" width="11.5703125" bestFit="1" customWidth="1"/>
    <col min="4617" max="4617" width="12.28515625" customWidth="1"/>
    <col min="4618" max="4618" width="10.42578125" customWidth="1"/>
    <col min="4619" max="4619" width="12.42578125" customWidth="1"/>
    <col min="4620" max="4620" width="10.28515625" bestFit="1" customWidth="1"/>
    <col min="4622" max="4622" width="12.140625" bestFit="1" customWidth="1"/>
    <col min="4865" max="4865" width="50" customWidth="1"/>
    <col min="4866" max="4866" width="11.7109375" bestFit="1" customWidth="1"/>
    <col min="4867" max="4867" width="19.85546875" bestFit="1" customWidth="1"/>
    <col min="4868" max="4868" width="12.28515625" bestFit="1" customWidth="1"/>
    <col min="4870" max="4870" width="29" customWidth="1"/>
    <col min="4871" max="4871" width="26.140625" customWidth="1"/>
    <col min="4872" max="4872" width="11.5703125" bestFit="1" customWidth="1"/>
    <col min="4873" max="4873" width="12.28515625" customWidth="1"/>
    <col min="4874" max="4874" width="10.42578125" customWidth="1"/>
    <col min="4875" max="4875" width="12.42578125" customWidth="1"/>
    <col min="4876" max="4876" width="10.28515625" bestFit="1" customWidth="1"/>
    <col min="4878" max="4878" width="12.140625" bestFit="1" customWidth="1"/>
    <col min="5121" max="5121" width="50" customWidth="1"/>
    <col min="5122" max="5122" width="11.7109375" bestFit="1" customWidth="1"/>
    <col min="5123" max="5123" width="19.85546875" bestFit="1" customWidth="1"/>
    <col min="5124" max="5124" width="12.28515625" bestFit="1" customWidth="1"/>
    <col min="5126" max="5126" width="29" customWidth="1"/>
    <col min="5127" max="5127" width="26.140625" customWidth="1"/>
    <col min="5128" max="5128" width="11.5703125" bestFit="1" customWidth="1"/>
    <col min="5129" max="5129" width="12.28515625" customWidth="1"/>
    <col min="5130" max="5130" width="10.42578125" customWidth="1"/>
    <col min="5131" max="5131" width="12.42578125" customWidth="1"/>
    <col min="5132" max="5132" width="10.28515625" bestFit="1" customWidth="1"/>
    <col min="5134" max="5134" width="12.140625" bestFit="1" customWidth="1"/>
    <col min="5377" max="5377" width="50" customWidth="1"/>
    <col min="5378" max="5378" width="11.7109375" bestFit="1" customWidth="1"/>
    <col min="5379" max="5379" width="19.85546875" bestFit="1" customWidth="1"/>
    <col min="5380" max="5380" width="12.28515625" bestFit="1" customWidth="1"/>
    <col min="5382" max="5382" width="29" customWidth="1"/>
    <col min="5383" max="5383" width="26.140625" customWidth="1"/>
    <col min="5384" max="5384" width="11.5703125" bestFit="1" customWidth="1"/>
    <col min="5385" max="5385" width="12.28515625" customWidth="1"/>
    <col min="5386" max="5386" width="10.42578125" customWidth="1"/>
    <col min="5387" max="5387" width="12.42578125" customWidth="1"/>
    <col min="5388" max="5388" width="10.28515625" bestFit="1" customWidth="1"/>
    <col min="5390" max="5390" width="12.140625" bestFit="1" customWidth="1"/>
    <col min="5633" max="5633" width="50" customWidth="1"/>
    <col min="5634" max="5634" width="11.7109375" bestFit="1" customWidth="1"/>
    <col min="5635" max="5635" width="19.85546875" bestFit="1" customWidth="1"/>
    <col min="5636" max="5636" width="12.28515625" bestFit="1" customWidth="1"/>
    <col min="5638" max="5638" width="29" customWidth="1"/>
    <col min="5639" max="5639" width="26.140625" customWidth="1"/>
    <col min="5640" max="5640" width="11.5703125" bestFit="1" customWidth="1"/>
    <col min="5641" max="5641" width="12.28515625" customWidth="1"/>
    <col min="5642" max="5642" width="10.42578125" customWidth="1"/>
    <col min="5643" max="5643" width="12.42578125" customWidth="1"/>
    <col min="5644" max="5644" width="10.28515625" bestFit="1" customWidth="1"/>
    <col min="5646" max="5646" width="12.140625" bestFit="1" customWidth="1"/>
    <col min="5889" max="5889" width="50" customWidth="1"/>
    <col min="5890" max="5890" width="11.7109375" bestFit="1" customWidth="1"/>
    <col min="5891" max="5891" width="19.85546875" bestFit="1" customWidth="1"/>
    <col min="5892" max="5892" width="12.28515625" bestFit="1" customWidth="1"/>
    <col min="5894" max="5894" width="29" customWidth="1"/>
    <col min="5895" max="5895" width="26.140625" customWidth="1"/>
    <col min="5896" max="5896" width="11.5703125" bestFit="1" customWidth="1"/>
    <col min="5897" max="5897" width="12.28515625" customWidth="1"/>
    <col min="5898" max="5898" width="10.42578125" customWidth="1"/>
    <col min="5899" max="5899" width="12.42578125" customWidth="1"/>
    <col min="5900" max="5900" width="10.28515625" bestFit="1" customWidth="1"/>
    <col min="5902" max="5902" width="12.140625" bestFit="1" customWidth="1"/>
    <col min="6145" max="6145" width="50" customWidth="1"/>
    <col min="6146" max="6146" width="11.7109375" bestFit="1" customWidth="1"/>
    <col min="6147" max="6147" width="19.85546875" bestFit="1" customWidth="1"/>
    <col min="6148" max="6148" width="12.28515625" bestFit="1" customWidth="1"/>
    <col min="6150" max="6150" width="29" customWidth="1"/>
    <col min="6151" max="6151" width="26.140625" customWidth="1"/>
    <col min="6152" max="6152" width="11.5703125" bestFit="1" customWidth="1"/>
    <col min="6153" max="6153" width="12.28515625" customWidth="1"/>
    <col min="6154" max="6154" width="10.42578125" customWidth="1"/>
    <col min="6155" max="6155" width="12.42578125" customWidth="1"/>
    <col min="6156" max="6156" width="10.28515625" bestFit="1" customWidth="1"/>
    <col min="6158" max="6158" width="12.140625" bestFit="1" customWidth="1"/>
    <col min="6401" max="6401" width="50" customWidth="1"/>
    <col min="6402" max="6402" width="11.7109375" bestFit="1" customWidth="1"/>
    <col min="6403" max="6403" width="19.85546875" bestFit="1" customWidth="1"/>
    <col min="6404" max="6404" width="12.28515625" bestFit="1" customWidth="1"/>
    <col min="6406" max="6406" width="29" customWidth="1"/>
    <col min="6407" max="6407" width="26.140625" customWidth="1"/>
    <col min="6408" max="6408" width="11.5703125" bestFit="1" customWidth="1"/>
    <col min="6409" max="6409" width="12.28515625" customWidth="1"/>
    <col min="6410" max="6410" width="10.42578125" customWidth="1"/>
    <col min="6411" max="6411" width="12.42578125" customWidth="1"/>
    <col min="6412" max="6412" width="10.28515625" bestFit="1" customWidth="1"/>
    <col min="6414" max="6414" width="12.140625" bestFit="1" customWidth="1"/>
    <col min="6657" max="6657" width="50" customWidth="1"/>
    <col min="6658" max="6658" width="11.7109375" bestFit="1" customWidth="1"/>
    <col min="6659" max="6659" width="19.85546875" bestFit="1" customWidth="1"/>
    <col min="6660" max="6660" width="12.28515625" bestFit="1" customWidth="1"/>
    <col min="6662" max="6662" width="29" customWidth="1"/>
    <col min="6663" max="6663" width="26.140625" customWidth="1"/>
    <col min="6664" max="6664" width="11.5703125" bestFit="1" customWidth="1"/>
    <col min="6665" max="6665" width="12.28515625" customWidth="1"/>
    <col min="6666" max="6666" width="10.42578125" customWidth="1"/>
    <col min="6667" max="6667" width="12.42578125" customWidth="1"/>
    <col min="6668" max="6668" width="10.28515625" bestFit="1" customWidth="1"/>
    <col min="6670" max="6670" width="12.140625" bestFit="1" customWidth="1"/>
    <col min="6913" max="6913" width="50" customWidth="1"/>
    <col min="6914" max="6914" width="11.7109375" bestFit="1" customWidth="1"/>
    <col min="6915" max="6915" width="19.85546875" bestFit="1" customWidth="1"/>
    <col min="6916" max="6916" width="12.28515625" bestFit="1" customWidth="1"/>
    <col min="6918" max="6918" width="29" customWidth="1"/>
    <col min="6919" max="6919" width="26.140625" customWidth="1"/>
    <col min="6920" max="6920" width="11.5703125" bestFit="1" customWidth="1"/>
    <col min="6921" max="6921" width="12.28515625" customWidth="1"/>
    <col min="6922" max="6922" width="10.42578125" customWidth="1"/>
    <col min="6923" max="6923" width="12.42578125" customWidth="1"/>
    <col min="6924" max="6924" width="10.28515625" bestFit="1" customWidth="1"/>
    <col min="6926" max="6926" width="12.140625" bestFit="1" customWidth="1"/>
    <col min="7169" max="7169" width="50" customWidth="1"/>
    <col min="7170" max="7170" width="11.7109375" bestFit="1" customWidth="1"/>
    <col min="7171" max="7171" width="19.85546875" bestFit="1" customWidth="1"/>
    <col min="7172" max="7172" width="12.28515625" bestFit="1" customWidth="1"/>
    <col min="7174" max="7174" width="29" customWidth="1"/>
    <col min="7175" max="7175" width="26.140625" customWidth="1"/>
    <col min="7176" max="7176" width="11.5703125" bestFit="1" customWidth="1"/>
    <col min="7177" max="7177" width="12.28515625" customWidth="1"/>
    <col min="7178" max="7178" width="10.42578125" customWidth="1"/>
    <col min="7179" max="7179" width="12.42578125" customWidth="1"/>
    <col min="7180" max="7180" width="10.28515625" bestFit="1" customWidth="1"/>
    <col min="7182" max="7182" width="12.140625" bestFit="1" customWidth="1"/>
    <col min="7425" max="7425" width="50" customWidth="1"/>
    <col min="7426" max="7426" width="11.7109375" bestFit="1" customWidth="1"/>
    <col min="7427" max="7427" width="19.85546875" bestFit="1" customWidth="1"/>
    <col min="7428" max="7428" width="12.28515625" bestFit="1" customWidth="1"/>
    <col min="7430" max="7430" width="29" customWidth="1"/>
    <col min="7431" max="7431" width="26.140625" customWidth="1"/>
    <col min="7432" max="7432" width="11.5703125" bestFit="1" customWidth="1"/>
    <col min="7433" max="7433" width="12.28515625" customWidth="1"/>
    <col min="7434" max="7434" width="10.42578125" customWidth="1"/>
    <col min="7435" max="7435" width="12.42578125" customWidth="1"/>
    <col min="7436" max="7436" width="10.28515625" bestFit="1" customWidth="1"/>
    <col min="7438" max="7438" width="12.140625" bestFit="1" customWidth="1"/>
    <col min="7681" max="7681" width="50" customWidth="1"/>
    <col min="7682" max="7682" width="11.7109375" bestFit="1" customWidth="1"/>
    <col min="7683" max="7683" width="19.85546875" bestFit="1" customWidth="1"/>
    <col min="7684" max="7684" width="12.28515625" bestFit="1" customWidth="1"/>
    <col min="7686" max="7686" width="29" customWidth="1"/>
    <col min="7687" max="7687" width="26.140625" customWidth="1"/>
    <col min="7688" max="7688" width="11.5703125" bestFit="1" customWidth="1"/>
    <col min="7689" max="7689" width="12.28515625" customWidth="1"/>
    <col min="7690" max="7690" width="10.42578125" customWidth="1"/>
    <col min="7691" max="7691" width="12.42578125" customWidth="1"/>
    <col min="7692" max="7692" width="10.28515625" bestFit="1" customWidth="1"/>
    <col min="7694" max="7694" width="12.140625" bestFit="1" customWidth="1"/>
    <col min="7937" max="7937" width="50" customWidth="1"/>
    <col min="7938" max="7938" width="11.7109375" bestFit="1" customWidth="1"/>
    <col min="7939" max="7939" width="19.85546875" bestFit="1" customWidth="1"/>
    <col min="7940" max="7940" width="12.28515625" bestFit="1" customWidth="1"/>
    <col min="7942" max="7942" width="29" customWidth="1"/>
    <col min="7943" max="7943" width="26.140625" customWidth="1"/>
    <col min="7944" max="7944" width="11.5703125" bestFit="1" customWidth="1"/>
    <col min="7945" max="7945" width="12.28515625" customWidth="1"/>
    <col min="7946" max="7946" width="10.42578125" customWidth="1"/>
    <col min="7947" max="7947" width="12.42578125" customWidth="1"/>
    <col min="7948" max="7948" width="10.28515625" bestFit="1" customWidth="1"/>
    <col min="7950" max="7950" width="12.140625" bestFit="1" customWidth="1"/>
    <col min="8193" max="8193" width="50" customWidth="1"/>
    <col min="8194" max="8194" width="11.7109375" bestFit="1" customWidth="1"/>
    <col min="8195" max="8195" width="19.85546875" bestFit="1" customWidth="1"/>
    <col min="8196" max="8196" width="12.28515625" bestFit="1" customWidth="1"/>
    <col min="8198" max="8198" width="29" customWidth="1"/>
    <col min="8199" max="8199" width="26.140625" customWidth="1"/>
    <col min="8200" max="8200" width="11.5703125" bestFit="1" customWidth="1"/>
    <col min="8201" max="8201" width="12.28515625" customWidth="1"/>
    <col min="8202" max="8202" width="10.42578125" customWidth="1"/>
    <col min="8203" max="8203" width="12.42578125" customWidth="1"/>
    <col min="8204" max="8204" width="10.28515625" bestFit="1" customWidth="1"/>
    <col min="8206" max="8206" width="12.140625" bestFit="1" customWidth="1"/>
    <col min="8449" max="8449" width="50" customWidth="1"/>
    <col min="8450" max="8450" width="11.7109375" bestFit="1" customWidth="1"/>
    <col min="8451" max="8451" width="19.85546875" bestFit="1" customWidth="1"/>
    <col min="8452" max="8452" width="12.28515625" bestFit="1" customWidth="1"/>
    <col min="8454" max="8454" width="29" customWidth="1"/>
    <col min="8455" max="8455" width="26.140625" customWidth="1"/>
    <col min="8456" max="8456" width="11.5703125" bestFit="1" customWidth="1"/>
    <col min="8457" max="8457" width="12.28515625" customWidth="1"/>
    <col min="8458" max="8458" width="10.42578125" customWidth="1"/>
    <col min="8459" max="8459" width="12.42578125" customWidth="1"/>
    <col min="8460" max="8460" width="10.28515625" bestFit="1" customWidth="1"/>
    <col min="8462" max="8462" width="12.140625" bestFit="1" customWidth="1"/>
    <col min="8705" max="8705" width="50" customWidth="1"/>
    <col min="8706" max="8706" width="11.7109375" bestFit="1" customWidth="1"/>
    <col min="8707" max="8707" width="19.85546875" bestFit="1" customWidth="1"/>
    <col min="8708" max="8708" width="12.28515625" bestFit="1" customWidth="1"/>
    <col min="8710" max="8710" width="29" customWidth="1"/>
    <col min="8711" max="8711" width="26.140625" customWidth="1"/>
    <col min="8712" max="8712" width="11.5703125" bestFit="1" customWidth="1"/>
    <col min="8713" max="8713" width="12.28515625" customWidth="1"/>
    <col min="8714" max="8714" width="10.42578125" customWidth="1"/>
    <col min="8715" max="8715" width="12.42578125" customWidth="1"/>
    <col min="8716" max="8716" width="10.28515625" bestFit="1" customWidth="1"/>
    <col min="8718" max="8718" width="12.140625" bestFit="1" customWidth="1"/>
    <col min="8961" max="8961" width="50" customWidth="1"/>
    <col min="8962" max="8962" width="11.7109375" bestFit="1" customWidth="1"/>
    <col min="8963" max="8963" width="19.85546875" bestFit="1" customWidth="1"/>
    <col min="8964" max="8964" width="12.28515625" bestFit="1" customWidth="1"/>
    <col min="8966" max="8966" width="29" customWidth="1"/>
    <col min="8967" max="8967" width="26.140625" customWidth="1"/>
    <col min="8968" max="8968" width="11.5703125" bestFit="1" customWidth="1"/>
    <col min="8969" max="8969" width="12.28515625" customWidth="1"/>
    <col min="8970" max="8970" width="10.42578125" customWidth="1"/>
    <col min="8971" max="8971" width="12.42578125" customWidth="1"/>
    <col min="8972" max="8972" width="10.28515625" bestFit="1" customWidth="1"/>
    <col min="8974" max="8974" width="12.140625" bestFit="1" customWidth="1"/>
    <col min="9217" max="9217" width="50" customWidth="1"/>
    <col min="9218" max="9218" width="11.7109375" bestFit="1" customWidth="1"/>
    <col min="9219" max="9219" width="19.85546875" bestFit="1" customWidth="1"/>
    <col min="9220" max="9220" width="12.28515625" bestFit="1" customWidth="1"/>
    <col min="9222" max="9222" width="29" customWidth="1"/>
    <col min="9223" max="9223" width="26.140625" customWidth="1"/>
    <col min="9224" max="9224" width="11.5703125" bestFit="1" customWidth="1"/>
    <col min="9225" max="9225" width="12.28515625" customWidth="1"/>
    <col min="9226" max="9226" width="10.42578125" customWidth="1"/>
    <col min="9227" max="9227" width="12.42578125" customWidth="1"/>
    <col min="9228" max="9228" width="10.28515625" bestFit="1" customWidth="1"/>
    <col min="9230" max="9230" width="12.140625" bestFit="1" customWidth="1"/>
    <col min="9473" max="9473" width="50" customWidth="1"/>
    <col min="9474" max="9474" width="11.7109375" bestFit="1" customWidth="1"/>
    <col min="9475" max="9475" width="19.85546875" bestFit="1" customWidth="1"/>
    <col min="9476" max="9476" width="12.28515625" bestFit="1" customWidth="1"/>
    <col min="9478" max="9478" width="29" customWidth="1"/>
    <col min="9479" max="9479" width="26.140625" customWidth="1"/>
    <col min="9480" max="9480" width="11.5703125" bestFit="1" customWidth="1"/>
    <col min="9481" max="9481" width="12.28515625" customWidth="1"/>
    <col min="9482" max="9482" width="10.42578125" customWidth="1"/>
    <col min="9483" max="9483" width="12.42578125" customWidth="1"/>
    <col min="9484" max="9484" width="10.28515625" bestFit="1" customWidth="1"/>
    <col min="9486" max="9486" width="12.140625" bestFit="1" customWidth="1"/>
    <col min="9729" max="9729" width="50" customWidth="1"/>
    <col min="9730" max="9730" width="11.7109375" bestFit="1" customWidth="1"/>
    <col min="9731" max="9731" width="19.85546875" bestFit="1" customWidth="1"/>
    <col min="9732" max="9732" width="12.28515625" bestFit="1" customWidth="1"/>
    <col min="9734" max="9734" width="29" customWidth="1"/>
    <col min="9735" max="9735" width="26.140625" customWidth="1"/>
    <col min="9736" max="9736" width="11.5703125" bestFit="1" customWidth="1"/>
    <col min="9737" max="9737" width="12.28515625" customWidth="1"/>
    <col min="9738" max="9738" width="10.42578125" customWidth="1"/>
    <col min="9739" max="9739" width="12.42578125" customWidth="1"/>
    <col min="9740" max="9740" width="10.28515625" bestFit="1" customWidth="1"/>
    <col min="9742" max="9742" width="12.140625" bestFit="1" customWidth="1"/>
    <col min="9985" max="9985" width="50" customWidth="1"/>
    <col min="9986" max="9986" width="11.7109375" bestFit="1" customWidth="1"/>
    <col min="9987" max="9987" width="19.85546875" bestFit="1" customWidth="1"/>
    <col min="9988" max="9988" width="12.28515625" bestFit="1" customWidth="1"/>
    <col min="9990" max="9990" width="29" customWidth="1"/>
    <col min="9991" max="9991" width="26.140625" customWidth="1"/>
    <col min="9992" max="9992" width="11.5703125" bestFit="1" customWidth="1"/>
    <col min="9993" max="9993" width="12.28515625" customWidth="1"/>
    <col min="9994" max="9994" width="10.42578125" customWidth="1"/>
    <col min="9995" max="9995" width="12.42578125" customWidth="1"/>
    <col min="9996" max="9996" width="10.28515625" bestFit="1" customWidth="1"/>
    <col min="9998" max="9998" width="12.140625" bestFit="1" customWidth="1"/>
    <col min="10241" max="10241" width="50" customWidth="1"/>
    <col min="10242" max="10242" width="11.7109375" bestFit="1" customWidth="1"/>
    <col min="10243" max="10243" width="19.85546875" bestFit="1" customWidth="1"/>
    <col min="10244" max="10244" width="12.28515625" bestFit="1" customWidth="1"/>
    <col min="10246" max="10246" width="29" customWidth="1"/>
    <col min="10247" max="10247" width="26.140625" customWidth="1"/>
    <col min="10248" max="10248" width="11.5703125" bestFit="1" customWidth="1"/>
    <col min="10249" max="10249" width="12.28515625" customWidth="1"/>
    <col min="10250" max="10250" width="10.42578125" customWidth="1"/>
    <col min="10251" max="10251" width="12.42578125" customWidth="1"/>
    <col min="10252" max="10252" width="10.28515625" bestFit="1" customWidth="1"/>
    <col min="10254" max="10254" width="12.140625" bestFit="1" customWidth="1"/>
    <col min="10497" max="10497" width="50" customWidth="1"/>
    <col min="10498" max="10498" width="11.7109375" bestFit="1" customWidth="1"/>
    <col min="10499" max="10499" width="19.85546875" bestFit="1" customWidth="1"/>
    <col min="10500" max="10500" width="12.28515625" bestFit="1" customWidth="1"/>
    <col min="10502" max="10502" width="29" customWidth="1"/>
    <col min="10503" max="10503" width="26.140625" customWidth="1"/>
    <col min="10504" max="10504" width="11.5703125" bestFit="1" customWidth="1"/>
    <col min="10505" max="10505" width="12.28515625" customWidth="1"/>
    <col min="10506" max="10506" width="10.42578125" customWidth="1"/>
    <col min="10507" max="10507" width="12.42578125" customWidth="1"/>
    <col min="10508" max="10508" width="10.28515625" bestFit="1" customWidth="1"/>
    <col min="10510" max="10510" width="12.140625" bestFit="1" customWidth="1"/>
    <col min="10753" max="10753" width="50" customWidth="1"/>
    <col min="10754" max="10754" width="11.7109375" bestFit="1" customWidth="1"/>
    <col min="10755" max="10755" width="19.85546875" bestFit="1" customWidth="1"/>
    <col min="10756" max="10756" width="12.28515625" bestFit="1" customWidth="1"/>
    <col min="10758" max="10758" width="29" customWidth="1"/>
    <col min="10759" max="10759" width="26.140625" customWidth="1"/>
    <col min="10760" max="10760" width="11.5703125" bestFit="1" customWidth="1"/>
    <col min="10761" max="10761" width="12.28515625" customWidth="1"/>
    <col min="10762" max="10762" width="10.42578125" customWidth="1"/>
    <col min="10763" max="10763" width="12.42578125" customWidth="1"/>
    <col min="10764" max="10764" width="10.28515625" bestFit="1" customWidth="1"/>
    <col min="10766" max="10766" width="12.140625" bestFit="1" customWidth="1"/>
    <col min="11009" max="11009" width="50" customWidth="1"/>
    <col min="11010" max="11010" width="11.7109375" bestFit="1" customWidth="1"/>
    <col min="11011" max="11011" width="19.85546875" bestFit="1" customWidth="1"/>
    <col min="11012" max="11012" width="12.28515625" bestFit="1" customWidth="1"/>
    <col min="11014" max="11014" width="29" customWidth="1"/>
    <col min="11015" max="11015" width="26.140625" customWidth="1"/>
    <col min="11016" max="11016" width="11.5703125" bestFit="1" customWidth="1"/>
    <col min="11017" max="11017" width="12.28515625" customWidth="1"/>
    <col min="11018" max="11018" width="10.42578125" customWidth="1"/>
    <col min="11019" max="11019" width="12.42578125" customWidth="1"/>
    <col min="11020" max="11020" width="10.28515625" bestFit="1" customWidth="1"/>
    <col min="11022" max="11022" width="12.140625" bestFit="1" customWidth="1"/>
    <col min="11265" max="11265" width="50" customWidth="1"/>
    <col min="11266" max="11266" width="11.7109375" bestFit="1" customWidth="1"/>
    <col min="11267" max="11267" width="19.85546875" bestFit="1" customWidth="1"/>
    <col min="11268" max="11268" width="12.28515625" bestFit="1" customWidth="1"/>
    <col min="11270" max="11270" width="29" customWidth="1"/>
    <col min="11271" max="11271" width="26.140625" customWidth="1"/>
    <col min="11272" max="11272" width="11.5703125" bestFit="1" customWidth="1"/>
    <col min="11273" max="11273" width="12.28515625" customWidth="1"/>
    <col min="11274" max="11274" width="10.42578125" customWidth="1"/>
    <col min="11275" max="11275" width="12.42578125" customWidth="1"/>
    <col min="11276" max="11276" width="10.28515625" bestFit="1" customWidth="1"/>
    <col min="11278" max="11278" width="12.140625" bestFit="1" customWidth="1"/>
    <col min="11521" max="11521" width="50" customWidth="1"/>
    <col min="11522" max="11522" width="11.7109375" bestFit="1" customWidth="1"/>
    <col min="11523" max="11523" width="19.85546875" bestFit="1" customWidth="1"/>
    <col min="11524" max="11524" width="12.28515625" bestFit="1" customWidth="1"/>
    <col min="11526" max="11526" width="29" customWidth="1"/>
    <col min="11527" max="11527" width="26.140625" customWidth="1"/>
    <col min="11528" max="11528" width="11.5703125" bestFit="1" customWidth="1"/>
    <col min="11529" max="11529" width="12.28515625" customWidth="1"/>
    <col min="11530" max="11530" width="10.42578125" customWidth="1"/>
    <col min="11531" max="11531" width="12.42578125" customWidth="1"/>
    <col min="11532" max="11532" width="10.28515625" bestFit="1" customWidth="1"/>
    <col min="11534" max="11534" width="12.140625" bestFit="1" customWidth="1"/>
    <col min="11777" max="11777" width="50" customWidth="1"/>
    <col min="11778" max="11778" width="11.7109375" bestFit="1" customWidth="1"/>
    <col min="11779" max="11779" width="19.85546875" bestFit="1" customWidth="1"/>
    <col min="11780" max="11780" width="12.28515625" bestFit="1" customWidth="1"/>
    <col min="11782" max="11782" width="29" customWidth="1"/>
    <col min="11783" max="11783" width="26.140625" customWidth="1"/>
    <col min="11784" max="11784" width="11.5703125" bestFit="1" customWidth="1"/>
    <col min="11785" max="11785" width="12.28515625" customWidth="1"/>
    <col min="11786" max="11786" width="10.42578125" customWidth="1"/>
    <col min="11787" max="11787" width="12.42578125" customWidth="1"/>
    <col min="11788" max="11788" width="10.28515625" bestFit="1" customWidth="1"/>
    <col min="11790" max="11790" width="12.140625" bestFit="1" customWidth="1"/>
    <col min="12033" max="12033" width="50" customWidth="1"/>
    <col min="12034" max="12034" width="11.7109375" bestFit="1" customWidth="1"/>
    <col min="12035" max="12035" width="19.85546875" bestFit="1" customWidth="1"/>
    <col min="12036" max="12036" width="12.28515625" bestFit="1" customWidth="1"/>
    <col min="12038" max="12038" width="29" customWidth="1"/>
    <col min="12039" max="12039" width="26.140625" customWidth="1"/>
    <col min="12040" max="12040" width="11.5703125" bestFit="1" customWidth="1"/>
    <col min="12041" max="12041" width="12.28515625" customWidth="1"/>
    <col min="12042" max="12042" width="10.42578125" customWidth="1"/>
    <col min="12043" max="12043" width="12.42578125" customWidth="1"/>
    <col min="12044" max="12044" width="10.28515625" bestFit="1" customWidth="1"/>
    <col min="12046" max="12046" width="12.140625" bestFit="1" customWidth="1"/>
    <col min="12289" max="12289" width="50" customWidth="1"/>
    <col min="12290" max="12290" width="11.7109375" bestFit="1" customWidth="1"/>
    <col min="12291" max="12291" width="19.85546875" bestFit="1" customWidth="1"/>
    <col min="12292" max="12292" width="12.28515625" bestFit="1" customWidth="1"/>
    <col min="12294" max="12294" width="29" customWidth="1"/>
    <col min="12295" max="12295" width="26.140625" customWidth="1"/>
    <col min="12296" max="12296" width="11.5703125" bestFit="1" customWidth="1"/>
    <col min="12297" max="12297" width="12.28515625" customWidth="1"/>
    <col min="12298" max="12298" width="10.42578125" customWidth="1"/>
    <col min="12299" max="12299" width="12.42578125" customWidth="1"/>
    <col min="12300" max="12300" width="10.28515625" bestFit="1" customWidth="1"/>
    <col min="12302" max="12302" width="12.140625" bestFit="1" customWidth="1"/>
    <col min="12545" max="12545" width="50" customWidth="1"/>
    <col min="12546" max="12546" width="11.7109375" bestFit="1" customWidth="1"/>
    <col min="12547" max="12547" width="19.85546875" bestFit="1" customWidth="1"/>
    <col min="12548" max="12548" width="12.28515625" bestFit="1" customWidth="1"/>
    <col min="12550" max="12550" width="29" customWidth="1"/>
    <col min="12551" max="12551" width="26.140625" customWidth="1"/>
    <col min="12552" max="12552" width="11.5703125" bestFit="1" customWidth="1"/>
    <col min="12553" max="12553" width="12.28515625" customWidth="1"/>
    <col min="12554" max="12554" width="10.42578125" customWidth="1"/>
    <col min="12555" max="12555" width="12.42578125" customWidth="1"/>
    <col min="12556" max="12556" width="10.28515625" bestFit="1" customWidth="1"/>
    <col min="12558" max="12558" width="12.140625" bestFit="1" customWidth="1"/>
    <col min="12801" max="12801" width="50" customWidth="1"/>
    <col min="12802" max="12802" width="11.7109375" bestFit="1" customWidth="1"/>
    <col min="12803" max="12803" width="19.85546875" bestFit="1" customWidth="1"/>
    <col min="12804" max="12804" width="12.28515625" bestFit="1" customWidth="1"/>
    <col min="12806" max="12806" width="29" customWidth="1"/>
    <col min="12807" max="12807" width="26.140625" customWidth="1"/>
    <col min="12808" max="12808" width="11.5703125" bestFit="1" customWidth="1"/>
    <col min="12809" max="12809" width="12.28515625" customWidth="1"/>
    <col min="12810" max="12810" width="10.42578125" customWidth="1"/>
    <col min="12811" max="12811" width="12.42578125" customWidth="1"/>
    <col min="12812" max="12812" width="10.28515625" bestFit="1" customWidth="1"/>
    <col min="12814" max="12814" width="12.140625" bestFit="1" customWidth="1"/>
    <col min="13057" max="13057" width="50" customWidth="1"/>
    <col min="13058" max="13058" width="11.7109375" bestFit="1" customWidth="1"/>
    <col min="13059" max="13059" width="19.85546875" bestFit="1" customWidth="1"/>
    <col min="13060" max="13060" width="12.28515625" bestFit="1" customWidth="1"/>
    <col min="13062" max="13062" width="29" customWidth="1"/>
    <col min="13063" max="13063" width="26.140625" customWidth="1"/>
    <col min="13064" max="13064" width="11.5703125" bestFit="1" customWidth="1"/>
    <col min="13065" max="13065" width="12.28515625" customWidth="1"/>
    <col min="13066" max="13066" width="10.42578125" customWidth="1"/>
    <col min="13067" max="13067" width="12.42578125" customWidth="1"/>
    <col min="13068" max="13068" width="10.28515625" bestFit="1" customWidth="1"/>
    <col min="13070" max="13070" width="12.140625" bestFit="1" customWidth="1"/>
    <col min="13313" max="13313" width="50" customWidth="1"/>
    <col min="13314" max="13314" width="11.7109375" bestFit="1" customWidth="1"/>
    <col min="13315" max="13315" width="19.85546875" bestFit="1" customWidth="1"/>
    <col min="13316" max="13316" width="12.28515625" bestFit="1" customWidth="1"/>
    <col min="13318" max="13318" width="29" customWidth="1"/>
    <col min="13319" max="13319" width="26.140625" customWidth="1"/>
    <col min="13320" max="13320" width="11.5703125" bestFit="1" customWidth="1"/>
    <col min="13321" max="13321" width="12.28515625" customWidth="1"/>
    <col min="13322" max="13322" width="10.42578125" customWidth="1"/>
    <col min="13323" max="13323" width="12.42578125" customWidth="1"/>
    <col min="13324" max="13324" width="10.28515625" bestFit="1" customWidth="1"/>
    <col min="13326" max="13326" width="12.140625" bestFit="1" customWidth="1"/>
    <col min="13569" max="13569" width="50" customWidth="1"/>
    <col min="13570" max="13570" width="11.7109375" bestFit="1" customWidth="1"/>
    <col min="13571" max="13571" width="19.85546875" bestFit="1" customWidth="1"/>
    <col min="13572" max="13572" width="12.28515625" bestFit="1" customWidth="1"/>
    <col min="13574" max="13574" width="29" customWidth="1"/>
    <col min="13575" max="13575" width="26.140625" customWidth="1"/>
    <col min="13576" max="13576" width="11.5703125" bestFit="1" customWidth="1"/>
    <col min="13577" max="13577" width="12.28515625" customWidth="1"/>
    <col min="13578" max="13578" width="10.42578125" customWidth="1"/>
    <col min="13579" max="13579" width="12.42578125" customWidth="1"/>
    <col min="13580" max="13580" width="10.28515625" bestFit="1" customWidth="1"/>
    <col min="13582" max="13582" width="12.140625" bestFit="1" customWidth="1"/>
    <col min="13825" max="13825" width="50" customWidth="1"/>
    <col min="13826" max="13826" width="11.7109375" bestFit="1" customWidth="1"/>
    <col min="13827" max="13827" width="19.85546875" bestFit="1" customWidth="1"/>
    <col min="13828" max="13828" width="12.28515625" bestFit="1" customWidth="1"/>
    <col min="13830" max="13830" width="29" customWidth="1"/>
    <col min="13831" max="13831" width="26.140625" customWidth="1"/>
    <col min="13832" max="13832" width="11.5703125" bestFit="1" customWidth="1"/>
    <col min="13833" max="13833" width="12.28515625" customWidth="1"/>
    <col min="13834" max="13834" width="10.42578125" customWidth="1"/>
    <col min="13835" max="13835" width="12.42578125" customWidth="1"/>
    <col min="13836" max="13836" width="10.28515625" bestFit="1" customWidth="1"/>
    <col min="13838" max="13838" width="12.140625" bestFit="1" customWidth="1"/>
    <col min="14081" max="14081" width="50" customWidth="1"/>
    <col min="14082" max="14082" width="11.7109375" bestFit="1" customWidth="1"/>
    <col min="14083" max="14083" width="19.85546875" bestFit="1" customWidth="1"/>
    <col min="14084" max="14084" width="12.28515625" bestFit="1" customWidth="1"/>
    <col min="14086" max="14086" width="29" customWidth="1"/>
    <col min="14087" max="14087" width="26.140625" customWidth="1"/>
    <col min="14088" max="14088" width="11.5703125" bestFit="1" customWidth="1"/>
    <col min="14089" max="14089" width="12.28515625" customWidth="1"/>
    <col min="14090" max="14090" width="10.42578125" customWidth="1"/>
    <col min="14091" max="14091" width="12.42578125" customWidth="1"/>
    <col min="14092" max="14092" width="10.28515625" bestFit="1" customWidth="1"/>
    <col min="14094" max="14094" width="12.140625" bestFit="1" customWidth="1"/>
    <col min="14337" max="14337" width="50" customWidth="1"/>
    <col min="14338" max="14338" width="11.7109375" bestFit="1" customWidth="1"/>
    <col min="14339" max="14339" width="19.85546875" bestFit="1" customWidth="1"/>
    <col min="14340" max="14340" width="12.28515625" bestFit="1" customWidth="1"/>
    <col min="14342" max="14342" width="29" customWidth="1"/>
    <col min="14343" max="14343" width="26.140625" customWidth="1"/>
    <col min="14344" max="14344" width="11.5703125" bestFit="1" customWidth="1"/>
    <col min="14345" max="14345" width="12.28515625" customWidth="1"/>
    <col min="14346" max="14346" width="10.42578125" customWidth="1"/>
    <col min="14347" max="14347" width="12.42578125" customWidth="1"/>
    <col min="14348" max="14348" width="10.28515625" bestFit="1" customWidth="1"/>
    <col min="14350" max="14350" width="12.140625" bestFit="1" customWidth="1"/>
    <col min="14593" max="14593" width="50" customWidth="1"/>
    <col min="14594" max="14594" width="11.7109375" bestFit="1" customWidth="1"/>
    <col min="14595" max="14595" width="19.85546875" bestFit="1" customWidth="1"/>
    <col min="14596" max="14596" width="12.28515625" bestFit="1" customWidth="1"/>
    <col min="14598" max="14598" width="29" customWidth="1"/>
    <col min="14599" max="14599" width="26.140625" customWidth="1"/>
    <col min="14600" max="14600" width="11.5703125" bestFit="1" customWidth="1"/>
    <col min="14601" max="14601" width="12.28515625" customWidth="1"/>
    <col min="14602" max="14602" width="10.42578125" customWidth="1"/>
    <col min="14603" max="14603" width="12.42578125" customWidth="1"/>
    <col min="14604" max="14604" width="10.28515625" bestFit="1" customWidth="1"/>
    <col min="14606" max="14606" width="12.140625" bestFit="1" customWidth="1"/>
    <col min="14849" max="14849" width="50" customWidth="1"/>
    <col min="14850" max="14850" width="11.7109375" bestFit="1" customWidth="1"/>
    <col min="14851" max="14851" width="19.85546875" bestFit="1" customWidth="1"/>
    <col min="14852" max="14852" width="12.28515625" bestFit="1" customWidth="1"/>
    <col min="14854" max="14854" width="29" customWidth="1"/>
    <col min="14855" max="14855" width="26.140625" customWidth="1"/>
    <col min="14856" max="14856" width="11.5703125" bestFit="1" customWidth="1"/>
    <col min="14857" max="14857" width="12.28515625" customWidth="1"/>
    <col min="14858" max="14858" width="10.42578125" customWidth="1"/>
    <col min="14859" max="14859" width="12.42578125" customWidth="1"/>
    <col min="14860" max="14860" width="10.28515625" bestFit="1" customWidth="1"/>
    <col min="14862" max="14862" width="12.140625" bestFit="1" customWidth="1"/>
    <col min="15105" max="15105" width="50" customWidth="1"/>
    <col min="15106" max="15106" width="11.7109375" bestFit="1" customWidth="1"/>
    <col min="15107" max="15107" width="19.85546875" bestFit="1" customWidth="1"/>
    <col min="15108" max="15108" width="12.28515625" bestFit="1" customWidth="1"/>
    <col min="15110" max="15110" width="29" customWidth="1"/>
    <col min="15111" max="15111" width="26.140625" customWidth="1"/>
    <col min="15112" max="15112" width="11.5703125" bestFit="1" customWidth="1"/>
    <col min="15113" max="15113" width="12.28515625" customWidth="1"/>
    <col min="15114" max="15114" width="10.42578125" customWidth="1"/>
    <col min="15115" max="15115" width="12.42578125" customWidth="1"/>
    <col min="15116" max="15116" width="10.28515625" bestFit="1" customWidth="1"/>
    <col min="15118" max="15118" width="12.140625" bestFit="1" customWidth="1"/>
    <col min="15361" max="15361" width="50" customWidth="1"/>
    <col min="15362" max="15362" width="11.7109375" bestFit="1" customWidth="1"/>
    <col min="15363" max="15363" width="19.85546875" bestFit="1" customWidth="1"/>
    <col min="15364" max="15364" width="12.28515625" bestFit="1" customWidth="1"/>
    <col min="15366" max="15366" width="29" customWidth="1"/>
    <col min="15367" max="15367" width="26.140625" customWidth="1"/>
    <col min="15368" max="15368" width="11.5703125" bestFit="1" customWidth="1"/>
    <col min="15369" max="15369" width="12.28515625" customWidth="1"/>
    <col min="15370" max="15370" width="10.42578125" customWidth="1"/>
    <col min="15371" max="15371" width="12.42578125" customWidth="1"/>
    <col min="15372" max="15372" width="10.28515625" bestFit="1" customWidth="1"/>
    <col min="15374" max="15374" width="12.140625" bestFit="1" customWidth="1"/>
    <col min="15617" max="15617" width="50" customWidth="1"/>
    <col min="15618" max="15618" width="11.7109375" bestFit="1" customWidth="1"/>
    <col min="15619" max="15619" width="19.85546875" bestFit="1" customWidth="1"/>
    <col min="15620" max="15620" width="12.28515625" bestFit="1" customWidth="1"/>
    <col min="15622" max="15622" width="29" customWidth="1"/>
    <col min="15623" max="15623" width="26.140625" customWidth="1"/>
    <col min="15624" max="15624" width="11.5703125" bestFit="1" customWidth="1"/>
    <col min="15625" max="15625" width="12.28515625" customWidth="1"/>
    <col min="15626" max="15626" width="10.42578125" customWidth="1"/>
    <col min="15627" max="15627" width="12.42578125" customWidth="1"/>
    <col min="15628" max="15628" width="10.28515625" bestFit="1" customWidth="1"/>
    <col min="15630" max="15630" width="12.140625" bestFit="1" customWidth="1"/>
    <col min="15873" max="15873" width="50" customWidth="1"/>
    <col min="15874" max="15874" width="11.7109375" bestFit="1" customWidth="1"/>
    <col min="15875" max="15875" width="19.85546875" bestFit="1" customWidth="1"/>
    <col min="15876" max="15876" width="12.28515625" bestFit="1" customWidth="1"/>
    <col min="15878" max="15878" width="29" customWidth="1"/>
    <col min="15879" max="15879" width="26.140625" customWidth="1"/>
    <col min="15880" max="15880" width="11.5703125" bestFit="1" customWidth="1"/>
    <col min="15881" max="15881" width="12.28515625" customWidth="1"/>
    <col min="15882" max="15882" width="10.42578125" customWidth="1"/>
    <col min="15883" max="15883" width="12.42578125" customWidth="1"/>
    <col min="15884" max="15884" width="10.28515625" bestFit="1" customWidth="1"/>
    <col min="15886" max="15886" width="12.140625" bestFit="1" customWidth="1"/>
    <col min="16129" max="16129" width="50" customWidth="1"/>
    <col min="16130" max="16130" width="11.7109375" bestFit="1" customWidth="1"/>
    <col min="16131" max="16131" width="19.85546875" bestFit="1" customWidth="1"/>
    <col min="16132" max="16132" width="12.28515625" bestFit="1" customWidth="1"/>
    <col min="16134" max="16134" width="29" customWidth="1"/>
    <col min="16135" max="16135" width="26.140625" customWidth="1"/>
    <col min="16136" max="16136" width="11.5703125" bestFit="1" customWidth="1"/>
    <col min="16137" max="16137" width="12.28515625" customWidth="1"/>
    <col min="16138" max="16138" width="10.42578125" customWidth="1"/>
    <col min="16139" max="16139" width="12.42578125" customWidth="1"/>
    <col min="16140" max="16140" width="10.28515625" bestFit="1" customWidth="1"/>
    <col min="16142" max="16142" width="12.140625" bestFit="1" customWidth="1"/>
  </cols>
  <sheetData>
    <row r="1" spans="1:12" x14ac:dyDescent="0.25">
      <c r="A1" t="s">
        <v>0</v>
      </c>
    </row>
    <row r="3" spans="1:12" x14ac:dyDescent="0.25">
      <c r="A3" t="s">
        <v>1</v>
      </c>
    </row>
    <row r="4" spans="1:12" x14ac:dyDescent="0.25">
      <c r="A4" s="1" t="s">
        <v>2</v>
      </c>
    </row>
    <row r="5" spans="1:12" x14ac:dyDescent="0.25">
      <c r="A5" s="2" t="s">
        <v>3</v>
      </c>
    </row>
    <row r="6" spans="1:12" x14ac:dyDescent="0.25">
      <c r="A6" s="1"/>
    </row>
    <row r="7" spans="1:12" x14ac:dyDescent="0.25">
      <c r="A7" s="1" t="s">
        <v>4</v>
      </c>
    </row>
    <row r="8" spans="1:12" x14ac:dyDescent="0.25">
      <c r="A8" s="1"/>
    </row>
    <row r="9" spans="1:12" x14ac:dyDescent="0.25">
      <c r="A9" s="1"/>
      <c r="B9" t="s">
        <v>5</v>
      </c>
      <c r="C9" t="s">
        <v>6</v>
      </c>
      <c r="D9" t="s">
        <v>7</v>
      </c>
    </row>
    <row r="10" spans="1:12" x14ac:dyDescent="0.25">
      <c r="A10" s="1" t="s">
        <v>8</v>
      </c>
      <c r="B10" s="3">
        <f>F43</f>
        <v>0.89296988511884567</v>
      </c>
      <c r="C10" s="3">
        <f>G43</f>
        <v>7.8397875268997219E-2</v>
      </c>
      <c r="D10" s="3">
        <f>H43</f>
        <v>2.8632239612157214E-2</v>
      </c>
    </row>
    <row r="13" spans="1:12" x14ac:dyDescent="0.25">
      <c r="A13" t="s">
        <v>9</v>
      </c>
    </row>
    <row r="14" spans="1:12" s="4" customFormat="1" ht="30" x14ac:dyDescent="0.25">
      <c r="A14" t="s">
        <v>10</v>
      </c>
      <c r="B14" s="4" t="s">
        <v>11</v>
      </c>
      <c r="C14" s="4" t="s">
        <v>12</v>
      </c>
      <c r="D14" s="4" t="s">
        <v>13</v>
      </c>
      <c r="E14" s="4" t="s">
        <v>14</v>
      </c>
      <c r="F14" s="5" t="s">
        <v>5</v>
      </c>
      <c r="G14" s="5" t="s">
        <v>15</v>
      </c>
      <c r="H14" s="5" t="s">
        <v>16</v>
      </c>
    </row>
    <row r="15" spans="1:12" x14ac:dyDescent="0.25">
      <c r="A15" t="s">
        <v>17</v>
      </c>
      <c r="B15">
        <v>450000</v>
      </c>
      <c r="C15">
        <v>135.37</v>
      </c>
      <c r="D15">
        <v>44150.400000000001</v>
      </c>
      <c r="E15" s="6">
        <f>D15/B15</f>
        <v>9.8112000000000005E-2</v>
      </c>
      <c r="F15" s="7">
        <f>IF(E15&lt;10%,C15/C$43,"")</f>
        <v>2.3586013934548039E-4</v>
      </c>
      <c r="G15" s="7" t="str">
        <f>IF(E15&lt;10%,"",IF(E15&gt;30%,"",C15/C$43))</f>
        <v/>
      </c>
      <c r="H15" s="7" t="str">
        <f>IF(E15&gt;30%,C15/C$43,"")</f>
        <v/>
      </c>
      <c r="K15" s="8"/>
      <c r="L15" s="9"/>
    </row>
    <row r="16" spans="1:12" x14ac:dyDescent="0.25">
      <c r="A16" t="s">
        <v>18</v>
      </c>
      <c r="B16">
        <v>75000</v>
      </c>
      <c r="C16">
        <v>37.83</v>
      </c>
      <c r="D16">
        <v>72532.800000000003</v>
      </c>
      <c r="E16" s="6">
        <f t="shared" ref="E16:E42" si="0">D16/B16</f>
        <v>0.96710400000000007</v>
      </c>
      <c r="F16" s="7" t="str">
        <f t="shared" ref="F16:F42" si="1">IF(E16&lt;10%,C16/C$43,"")</f>
        <v/>
      </c>
      <c r="G16" s="7" t="str">
        <f t="shared" ref="G16:G42" si="2">IF(E16&lt;10%,"",IF(E16&gt;30%,"",C16/C$43))</f>
        <v/>
      </c>
      <c r="H16" s="7">
        <f t="shared" ref="H16:H42" si="3">IF(E16&gt;30%,C16/C$43,"")</f>
        <v>6.5912603024595714E-5</v>
      </c>
      <c r="K16" s="8"/>
      <c r="L16" s="9"/>
    </row>
    <row r="17" spans="1:12" x14ac:dyDescent="0.25">
      <c r="A17" t="s">
        <v>19</v>
      </c>
      <c r="B17">
        <v>105200000</v>
      </c>
      <c r="C17">
        <v>60233.98</v>
      </c>
      <c r="D17">
        <v>5723784.0000000009</v>
      </c>
      <c r="E17" s="6">
        <f t="shared" si="0"/>
        <v>5.4408593155893546E-2</v>
      </c>
      <c r="F17" s="10">
        <f>IF(E17&lt;10%,C17/C$43,"")</f>
        <v>0.10494788295880091</v>
      </c>
      <c r="G17" s="7" t="str">
        <f t="shared" si="2"/>
        <v/>
      </c>
      <c r="H17" s="7" t="str">
        <f t="shared" si="3"/>
        <v/>
      </c>
      <c r="K17" s="8"/>
      <c r="L17" s="9"/>
    </row>
    <row r="18" spans="1:12" x14ac:dyDescent="0.25">
      <c r="A18" t="s">
        <v>20</v>
      </c>
      <c r="B18">
        <v>42000000</v>
      </c>
      <c r="C18">
        <v>24486.73</v>
      </c>
      <c r="D18">
        <v>3204057.6</v>
      </c>
      <c r="E18" s="6">
        <f t="shared" si="0"/>
        <v>7.6287085714285718E-2</v>
      </c>
      <c r="F18" s="10">
        <f t="shared" si="1"/>
        <v>4.2664132007942342E-2</v>
      </c>
      <c r="G18" s="7" t="str">
        <f t="shared" si="2"/>
        <v/>
      </c>
      <c r="H18" s="7" t="str">
        <f t="shared" si="3"/>
        <v/>
      </c>
      <c r="K18" s="8"/>
      <c r="L18" s="9"/>
    </row>
    <row r="19" spans="1:12" x14ac:dyDescent="0.25">
      <c r="A19" t="s">
        <v>21</v>
      </c>
      <c r="B19">
        <v>37500000</v>
      </c>
      <c r="C19">
        <v>20630.2</v>
      </c>
      <c r="D19">
        <v>920851.20000000007</v>
      </c>
      <c r="E19" s="6">
        <f t="shared" si="0"/>
        <v>2.4556032000000002E-2</v>
      </c>
      <c r="F19" s="10">
        <f t="shared" si="1"/>
        <v>3.5944757676923463E-2</v>
      </c>
      <c r="G19" s="7" t="str">
        <f t="shared" si="2"/>
        <v/>
      </c>
      <c r="H19" s="7" t="str">
        <f t="shared" si="3"/>
        <v/>
      </c>
      <c r="K19" s="8"/>
      <c r="L19" s="9"/>
    </row>
    <row r="20" spans="1:12" x14ac:dyDescent="0.25">
      <c r="A20" t="s">
        <v>22</v>
      </c>
      <c r="B20">
        <v>80000</v>
      </c>
      <c r="C20">
        <v>23.98</v>
      </c>
      <c r="D20">
        <v>28382.399999999998</v>
      </c>
      <c r="E20" s="6">
        <f t="shared" si="0"/>
        <v>0.35477999999999998</v>
      </c>
      <c r="F20" s="10" t="str">
        <f t="shared" si="1"/>
        <v/>
      </c>
      <c r="G20" s="7" t="str">
        <f t="shared" si="2"/>
        <v/>
      </c>
      <c r="H20" s="7">
        <f t="shared" si="3"/>
        <v>4.1781237656087903E-5</v>
      </c>
      <c r="K20" s="8"/>
      <c r="L20" s="9"/>
    </row>
    <row r="21" spans="1:12" x14ac:dyDescent="0.25">
      <c r="A21" t="s">
        <v>23</v>
      </c>
      <c r="B21">
        <v>1400000</v>
      </c>
      <c r="C21">
        <v>365.9</v>
      </c>
      <c r="D21">
        <v>220751.99999999997</v>
      </c>
      <c r="E21" s="6">
        <f t="shared" si="0"/>
        <v>0.15767999999999999</v>
      </c>
      <c r="F21" s="7" t="str">
        <f t="shared" si="1"/>
        <v/>
      </c>
      <c r="G21" s="7">
        <f t="shared" si="2"/>
        <v>6.3752105330953143E-4</v>
      </c>
      <c r="H21" s="7" t="str">
        <f t="shared" si="3"/>
        <v/>
      </c>
      <c r="K21" s="8"/>
      <c r="L21" s="9"/>
    </row>
    <row r="22" spans="1:12" x14ac:dyDescent="0.25">
      <c r="A22" t="s">
        <v>24</v>
      </c>
      <c r="B22">
        <v>165000000</v>
      </c>
      <c r="C22">
        <v>74143.360000000001</v>
      </c>
      <c r="D22">
        <v>2068761.6000000001</v>
      </c>
      <c r="E22" s="6">
        <f t="shared" si="0"/>
        <v>1.2537949090909091E-2</v>
      </c>
      <c r="F22" s="7">
        <f t="shared" si="1"/>
        <v>0.12918270828944461</v>
      </c>
      <c r="G22" s="7" t="str">
        <f t="shared" si="2"/>
        <v/>
      </c>
      <c r="H22" s="7" t="str">
        <f t="shared" si="3"/>
        <v/>
      </c>
      <c r="K22" s="8"/>
      <c r="L22" s="9"/>
    </row>
    <row r="23" spans="1:12" x14ac:dyDescent="0.25">
      <c r="A23" t="s">
        <v>25</v>
      </c>
      <c r="B23">
        <v>650000</v>
      </c>
      <c r="C23">
        <v>172.33</v>
      </c>
      <c r="D23">
        <v>9460.7999999999975</v>
      </c>
      <c r="E23" s="6">
        <f t="shared" si="0"/>
        <v>1.4555076923076919E-2</v>
      </c>
      <c r="F23" s="7">
        <f t="shared" si="1"/>
        <v>3.0025690931082688E-4</v>
      </c>
      <c r="G23" s="7" t="str">
        <f t="shared" si="2"/>
        <v/>
      </c>
      <c r="H23" s="7" t="str">
        <f t="shared" si="3"/>
        <v/>
      </c>
      <c r="K23" s="8"/>
      <c r="L23" s="9"/>
    </row>
    <row r="24" spans="1:12" x14ac:dyDescent="0.25">
      <c r="A24" t="s">
        <v>26</v>
      </c>
      <c r="B24">
        <v>900000</v>
      </c>
      <c r="C24">
        <v>258.39999999999998</v>
      </c>
      <c r="D24">
        <v>59918.400000000001</v>
      </c>
      <c r="E24" s="6">
        <f t="shared" si="0"/>
        <v>6.6575999999999996E-2</v>
      </c>
      <c r="F24" s="7">
        <f t="shared" si="1"/>
        <v>4.5021984196551767E-4</v>
      </c>
      <c r="G24" s="7" t="str">
        <f t="shared" si="2"/>
        <v/>
      </c>
      <c r="H24" s="7" t="str">
        <f t="shared" si="3"/>
        <v/>
      </c>
      <c r="K24" s="8"/>
      <c r="L24" s="9"/>
    </row>
    <row r="25" spans="1:12" x14ac:dyDescent="0.25">
      <c r="A25" t="s">
        <v>27</v>
      </c>
      <c r="B25">
        <v>20000000</v>
      </c>
      <c r="C25">
        <v>14148.45</v>
      </c>
      <c r="D25">
        <v>1356048</v>
      </c>
      <c r="E25" s="6">
        <f t="shared" si="0"/>
        <v>6.7802399999999999E-2</v>
      </c>
      <c r="F25" s="7">
        <f t="shared" si="1"/>
        <v>2.4651365801304292E-2</v>
      </c>
      <c r="G25" s="7" t="str">
        <f t="shared" si="2"/>
        <v/>
      </c>
      <c r="H25" s="7" t="str">
        <f t="shared" si="3"/>
        <v/>
      </c>
      <c r="K25" s="8"/>
      <c r="L25" s="9"/>
    </row>
    <row r="26" spans="1:12" x14ac:dyDescent="0.25">
      <c r="A26" t="s">
        <v>28</v>
      </c>
      <c r="B26">
        <v>12000000</v>
      </c>
      <c r="C26">
        <v>7925.04</v>
      </c>
      <c r="D26">
        <v>3213518.4</v>
      </c>
      <c r="E26" s="6">
        <f t="shared" si="0"/>
        <v>0.26779320000000001</v>
      </c>
      <c r="F26" s="7" t="str">
        <f t="shared" si="1"/>
        <v/>
      </c>
      <c r="G26" s="7">
        <f t="shared" si="2"/>
        <v>1.3808089227439653E-2</v>
      </c>
      <c r="H26" s="7" t="str">
        <f t="shared" si="3"/>
        <v/>
      </c>
      <c r="K26" s="8"/>
      <c r="L26" s="9"/>
    </row>
    <row r="27" spans="1:12" x14ac:dyDescent="0.25">
      <c r="A27" t="s">
        <v>29</v>
      </c>
      <c r="B27">
        <v>9000000</v>
      </c>
      <c r="C27">
        <v>5947.1</v>
      </c>
      <c r="D27">
        <v>1548417.5999999999</v>
      </c>
      <c r="E27" s="6">
        <f t="shared" si="0"/>
        <v>0.17204639999999999</v>
      </c>
      <c r="F27" s="7" t="str">
        <f t="shared" si="1"/>
        <v/>
      </c>
      <c r="G27" s="7">
        <f t="shared" si="2"/>
        <v>1.0361851478920783E-2</v>
      </c>
      <c r="H27" s="7" t="str">
        <f t="shared" si="3"/>
        <v/>
      </c>
      <c r="K27" s="8"/>
      <c r="L27" s="9"/>
    </row>
    <row r="28" spans="1:12" x14ac:dyDescent="0.25">
      <c r="A28" t="s">
        <v>30</v>
      </c>
      <c r="B28">
        <v>39000000</v>
      </c>
      <c r="C28">
        <v>17192.93</v>
      </c>
      <c r="D28">
        <v>1185753.6000000001</v>
      </c>
      <c r="E28" s="6">
        <f t="shared" si="0"/>
        <v>3.0403938461538466E-2</v>
      </c>
      <c r="F28" s="7">
        <f t="shared" si="1"/>
        <v>2.9955875493514736E-2</v>
      </c>
      <c r="G28" s="7" t="str">
        <f t="shared" si="2"/>
        <v/>
      </c>
      <c r="H28" s="7" t="str">
        <f t="shared" si="3"/>
        <v/>
      </c>
      <c r="K28" s="8"/>
      <c r="L28" s="9"/>
    </row>
    <row r="29" spans="1:12" x14ac:dyDescent="0.25">
      <c r="A29" t="s">
        <v>31</v>
      </c>
      <c r="B29">
        <v>9000000</v>
      </c>
      <c r="C29">
        <v>5576.26</v>
      </c>
      <c r="D29">
        <v>1945771.2</v>
      </c>
      <c r="E29" s="6">
        <f t="shared" si="0"/>
        <v>0.21619679999999999</v>
      </c>
      <c r="F29" s="7" t="str">
        <f t="shared" si="1"/>
        <v/>
      </c>
      <c r="G29" s="7">
        <f t="shared" si="2"/>
        <v>9.7157232815736749E-3</v>
      </c>
      <c r="H29" s="7" t="str">
        <f t="shared" si="3"/>
        <v/>
      </c>
      <c r="K29" s="8"/>
      <c r="L29" s="9"/>
    </row>
    <row r="30" spans="1:12" x14ac:dyDescent="0.25">
      <c r="A30" t="s">
        <v>32</v>
      </c>
      <c r="B30">
        <v>5000000</v>
      </c>
      <c r="C30">
        <v>15518.81</v>
      </c>
      <c r="D30">
        <v>514036.79999999987</v>
      </c>
      <c r="E30" s="6">
        <f t="shared" si="0"/>
        <v>0.10280735999999997</v>
      </c>
      <c r="F30" s="7" t="str">
        <f t="shared" si="1"/>
        <v/>
      </c>
      <c r="G30" s="7">
        <f t="shared" si="2"/>
        <v>2.703899452667529E-2</v>
      </c>
      <c r="H30" s="7" t="str">
        <f t="shared" si="3"/>
        <v/>
      </c>
      <c r="K30" s="8"/>
      <c r="L30" s="9"/>
    </row>
    <row r="31" spans="1:12" x14ac:dyDescent="0.25">
      <c r="A31" t="s">
        <v>33</v>
      </c>
      <c r="B31">
        <v>16500000</v>
      </c>
      <c r="C31">
        <v>9319.3799999999992</v>
      </c>
      <c r="D31">
        <v>504575.99999999994</v>
      </c>
      <c r="E31" s="6">
        <f t="shared" si="0"/>
        <v>3.0580363636363631E-2</v>
      </c>
      <c r="F31" s="7">
        <f t="shared" si="1"/>
        <v>1.6237499190466742E-2</v>
      </c>
      <c r="G31" s="7" t="str">
        <f t="shared" si="2"/>
        <v/>
      </c>
      <c r="H31" s="7" t="str">
        <f t="shared" si="3"/>
        <v/>
      </c>
      <c r="K31" s="8"/>
      <c r="L31" s="9"/>
    </row>
    <row r="32" spans="1:12" x14ac:dyDescent="0.25">
      <c r="A32" t="s">
        <v>34</v>
      </c>
      <c r="B32">
        <v>335000000</v>
      </c>
      <c r="C32">
        <v>136535.76999999999</v>
      </c>
      <c r="D32">
        <v>11283580.799999999</v>
      </c>
      <c r="E32" s="6">
        <f t="shared" si="0"/>
        <v>3.3682330746268654E-2</v>
      </c>
      <c r="F32" s="7">
        <f t="shared" si="1"/>
        <v>0.23789130337476883</v>
      </c>
      <c r="G32" s="7" t="str">
        <f t="shared" si="2"/>
        <v/>
      </c>
      <c r="H32" s="7" t="str">
        <f t="shared" si="3"/>
        <v/>
      </c>
      <c r="K32" s="8"/>
      <c r="L32" s="9"/>
    </row>
    <row r="33" spans="1:12" x14ac:dyDescent="0.25">
      <c r="A33" s="1" t="s">
        <v>35</v>
      </c>
      <c r="B33" s="1">
        <v>1100000</v>
      </c>
      <c r="C33" s="1">
        <v>736.38</v>
      </c>
      <c r="D33" s="1">
        <v>59918.400000000001</v>
      </c>
      <c r="E33" s="11">
        <f t="shared" si="0"/>
        <v>5.4471272727272729E-2</v>
      </c>
      <c r="F33" s="12">
        <f t="shared" si="1"/>
        <v>1.2830220093907427E-3</v>
      </c>
      <c r="G33" s="7" t="str">
        <f t="shared" si="2"/>
        <v/>
      </c>
      <c r="H33" s="7" t="str">
        <f t="shared" si="3"/>
        <v/>
      </c>
      <c r="K33" s="8"/>
      <c r="L33" s="9"/>
    </row>
    <row r="34" spans="1:12" x14ac:dyDescent="0.25">
      <c r="A34" t="s">
        <v>36</v>
      </c>
      <c r="B34">
        <v>25000000</v>
      </c>
      <c r="C34">
        <v>15752.82</v>
      </c>
      <c r="D34">
        <v>19631160</v>
      </c>
      <c r="E34" s="6">
        <f t="shared" si="0"/>
        <v>0.78524640000000001</v>
      </c>
      <c r="F34" s="7" t="str">
        <f t="shared" si="1"/>
        <v/>
      </c>
      <c r="G34" s="7" t="str">
        <f t="shared" si="2"/>
        <v/>
      </c>
      <c r="H34" s="7">
        <f t="shared" si="3"/>
        <v>2.7446718772876341E-2</v>
      </c>
      <c r="K34" s="8"/>
      <c r="L34" s="9"/>
    </row>
    <row r="35" spans="1:12" x14ac:dyDescent="0.25">
      <c r="A35" t="s">
        <v>37</v>
      </c>
      <c r="B35">
        <v>6000000</v>
      </c>
      <c r="C35">
        <v>12608.5</v>
      </c>
      <c r="D35">
        <v>520343.99999999994</v>
      </c>
      <c r="E35" s="6">
        <f t="shared" si="0"/>
        <v>8.6723999999999996E-2</v>
      </c>
      <c r="F35" s="7">
        <f t="shared" si="1"/>
        <v>2.1968254169590671E-2</v>
      </c>
      <c r="G35" s="7" t="str">
        <f t="shared" si="2"/>
        <v/>
      </c>
      <c r="H35" s="7" t="str">
        <f t="shared" si="3"/>
        <v/>
      </c>
      <c r="K35" s="8"/>
      <c r="L35" s="9"/>
    </row>
    <row r="36" spans="1:12" x14ac:dyDescent="0.25">
      <c r="A36" t="s">
        <v>38</v>
      </c>
      <c r="B36">
        <v>320000000</v>
      </c>
      <c r="C36">
        <v>141825.4</v>
      </c>
      <c r="D36">
        <v>11147976</v>
      </c>
      <c r="E36" s="6">
        <f t="shared" si="0"/>
        <v>3.4837424999999998E-2</v>
      </c>
      <c r="F36" s="7">
        <f t="shared" si="1"/>
        <v>0.24710762064510963</v>
      </c>
      <c r="G36" s="7" t="str">
        <f t="shared" si="2"/>
        <v/>
      </c>
      <c r="H36" s="7" t="str">
        <f t="shared" si="3"/>
        <v/>
      </c>
      <c r="K36" s="8"/>
      <c r="L36" s="9"/>
    </row>
    <row r="37" spans="1:12" x14ac:dyDescent="0.25">
      <c r="A37" t="s">
        <v>39</v>
      </c>
      <c r="B37">
        <v>9000000</v>
      </c>
      <c r="C37">
        <v>6010.28</v>
      </c>
      <c r="D37">
        <v>1141603.2000000002</v>
      </c>
      <c r="E37" s="6">
        <f t="shared" si="0"/>
        <v>0.12684480000000001</v>
      </c>
      <c r="F37" s="7" t="str">
        <f t="shared" si="1"/>
        <v/>
      </c>
      <c r="G37" s="7">
        <f t="shared" si="2"/>
        <v>1.0471932321085571E-2</v>
      </c>
      <c r="H37" s="7" t="str">
        <f t="shared" si="3"/>
        <v/>
      </c>
      <c r="K37" s="8"/>
      <c r="L37" s="9"/>
    </row>
    <row r="38" spans="1:12" x14ac:dyDescent="0.25">
      <c r="A38" t="s">
        <v>40</v>
      </c>
      <c r="B38">
        <v>5500000</v>
      </c>
      <c r="C38">
        <v>3652.43</v>
      </c>
      <c r="D38">
        <v>914544.00000000012</v>
      </c>
      <c r="E38" s="6">
        <f t="shared" si="0"/>
        <v>0.1662807272727273</v>
      </c>
      <c r="F38" s="7" t="str">
        <f t="shared" si="1"/>
        <v/>
      </c>
      <c r="G38" s="7">
        <f t="shared" si="2"/>
        <v>6.363763379992708E-3</v>
      </c>
      <c r="H38" s="7" t="str">
        <f t="shared" si="3"/>
        <v/>
      </c>
      <c r="K38" s="8"/>
      <c r="L38" s="9"/>
    </row>
    <row r="39" spans="1:12" x14ac:dyDescent="0.25">
      <c r="A39" t="s">
        <v>41</v>
      </c>
      <c r="B39">
        <v>1200000</v>
      </c>
      <c r="C39">
        <v>433.9</v>
      </c>
      <c r="D39">
        <v>974462.4</v>
      </c>
      <c r="E39" s="6">
        <f t="shared" si="0"/>
        <v>0.812052</v>
      </c>
      <c r="F39" s="7" t="str">
        <f t="shared" si="1"/>
        <v/>
      </c>
      <c r="G39" s="7" t="str">
        <f t="shared" si="2"/>
        <v/>
      </c>
      <c r="H39" s="7">
        <f t="shared" si="3"/>
        <v>7.5599995908993078E-4</v>
      </c>
      <c r="K39" s="8"/>
      <c r="L39" s="9"/>
    </row>
    <row r="40" spans="1:12" x14ac:dyDescent="0.25">
      <c r="A40" t="s">
        <v>42</v>
      </c>
      <c r="B40">
        <v>400000</v>
      </c>
      <c r="C40">
        <v>138.6</v>
      </c>
      <c r="D40">
        <v>706406.40000000002</v>
      </c>
      <c r="E40" s="6">
        <f t="shared" si="0"/>
        <v>1.766016</v>
      </c>
      <c r="F40" s="7" t="str">
        <f t="shared" si="1"/>
        <v/>
      </c>
      <c r="G40" s="7" t="str">
        <f t="shared" si="2"/>
        <v/>
      </c>
      <c r="H40" s="7">
        <f t="shared" si="3"/>
        <v>2.4148788737004935E-4</v>
      </c>
      <c r="K40" s="8"/>
      <c r="L40" s="9"/>
    </row>
    <row r="41" spans="1:12" x14ac:dyDescent="0.25">
      <c r="A41" t="s">
        <v>43</v>
      </c>
      <c r="B41">
        <v>180000</v>
      </c>
      <c r="C41">
        <v>46.11</v>
      </c>
      <c r="D41">
        <v>63071.999999999993</v>
      </c>
      <c r="E41" s="6">
        <f t="shared" si="0"/>
        <v>0.35039999999999993</v>
      </c>
      <c r="F41" s="7" t="str">
        <f t="shared" si="1"/>
        <v/>
      </c>
      <c r="G41" s="7" t="str">
        <f t="shared" si="2"/>
        <v/>
      </c>
      <c r="H41" s="7">
        <f t="shared" si="3"/>
        <v>8.0339152140209059E-5</v>
      </c>
      <c r="K41" s="8"/>
      <c r="L41" s="9"/>
    </row>
    <row r="42" spans="1:12" x14ac:dyDescent="0.25">
      <c r="A42" t="s">
        <v>44</v>
      </c>
      <c r="B42">
        <v>350000</v>
      </c>
      <c r="C42">
        <v>85.59</v>
      </c>
      <c r="D42">
        <v>25228.800000000003</v>
      </c>
      <c r="E42" s="6">
        <f t="shared" si="0"/>
        <v>7.2082285714285724E-2</v>
      </c>
      <c r="F42" s="7">
        <f t="shared" si="1"/>
        <v>1.4912661096682918E-4</v>
      </c>
      <c r="G42" s="7" t="str">
        <f t="shared" si="2"/>
        <v/>
      </c>
      <c r="H42" s="7" t="str">
        <f t="shared" si="3"/>
        <v/>
      </c>
      <c r="K42" s="8"/>
      <c r="L42" s="9"/>
    </row>
    <row r="43" spans="1:12" x14ac:dyDescent="0.25">
      <c r="A43" s="5" t="s">
        <v>45</v>
      </c>
      <c r="C43" s="5">
        <f>SUM(C15:C42)</f>
        <v>573941.82999999996</v>
      </c>
      <c r="D43" s="5">
        <f>SUM(D15:D42)</f>
        <v>69089068.800000012</v>
      </c>
      <c r="E43" s="6"/>
      <c r="F43" s="13">
        <f>SUM(F15:F42)</f>
        <v>0.89296988511884567</v>
      </c>
      <c r="G43" s="13">
        <f>SUM(G15:G42)</f>
        <v>7.8397875268997219E-2</v>
      </c>
      <c r="H43" s="13">
        <f>SUM(H15:H42)</f>
        <v>2.8632239612157214E-2</v>
      </c>
    </row>
  </sheetData>
  <hyperlinks>
    <hyperlink ref="A5" r:id="rId1" display="http://www.waikatoregion.govt.nz/Council/Policy-and-plans/Rules-and-regulation/Regional-Plan/Waikato-Regional-Plan/3-Water-Module/33-Water-Takes/Water-allocation-maps/" xr:uid="{8FB0B7F4-97BE-44BE-8C59-E808DAF3143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Waikato Regional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Illsley</dc:creator>
  <cp:lastModifiedBy>Sarah Illsley</cp:lastModifiedBy>
  <dcterms:created xsi:type="dcterms:W3CDTF">2019-07-07T22:58:38Z</dcterms:created>
  <dcterms:modified xsi:type="dcterms:W3CDTF">2019-07-07T23:00:05Z</dcterms:modified>
</cp:coreProperties>
</file>